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MACEDONIA/4 OTHER/PDFS OF PUBLICATIONS/1 MY PUBLICATIONS/47_Clark_Macedonia_etal_2015/"/>
    </mc:Choice>
  </mc:AlternateContent>
  <bookViews>
    <workbookView xWindow="560" yWindow="460" windowWidth="28240" windowHeight="149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<sst xmlns="http://schemas.openxmlformats.org/spreadsheetml/2006/main" count="109" uniqueCount="41">
  <si>
    <t>Microlophus delanonis</t>
  </si>
  <si>
    <t>Microlophus grayii</t>
  </si>
  <si>
    <t>Microlophus pacificus</t>
  </si>
  <si>
    <t>Microlophus habeli</t>
  </si>
  <si>
    <t>Microlophus bivittatus</t>
  </si>
  <si>
    <t>Microlophus duncanensis</t>
  </si>
  <si>
    <t>Microlophus hispidus</t>
  </si>
  <si>
    <t>Microlophus torquatus</t>
  </si>
  <si>
    <t>Microlophus occipitalis</t>
  </si>
  <si>
    <t>Display duration (s)</t>
  </si>
  <si>
    <t>Bob duration (s)</t>
  </si>
  <si>
    <t>Interbob pause duration (s)</t>
  </si>
  <si>
    <t>Bob number</t>
  </si>
  <si>
    <t>Bob uniformity</t>
  </si>
  <si>
    <t>Display sources</t>
  </si>
  <si>
    <t>Carpenter (1966)</t>
  </si>
  <si>
    <t>Carpenter (1977)</t>
  </si>
  <si>
    <t>Sexual size dimorphism (SSD)</t>
  </si>
  <si>
    <t>SSD sources</t>
  </si>
  <si>
    <t>reptile-database.org</t>
  </si>
  <si>
    <t>?</t>
  </si>
  <si>
    <t>Species</t>
  </si>
  <si>
    <t>Table S1</t>
  </si>
  <si>
    <t>Conspicous coloration, males</t>
  </si>
  <si>
    <t>Conspicous coloration, females</t>
  </si>
  <si>
    <t>Coloration sources</t>
  </si>
  <si>
    <t>Bob amplitude variation</t>
  </si>
  <si>
    <r>
      <rPr>
        <i/>
        <sz val="12"/>
        <color indexed="8"/>
        <rFont val="Times New Roman"/>
        <family val="1"/>
      </rPr>
      <t>Microlophus jacobi</t>
    </r>
    <r>
      <rPr>
        <sz val="12"/>
        <color indexed="8"/>
        <rFont val="Times New Roman"/>
        <family val="1"/>
      </rPr>
      <t>_Sa</t>
    </r>
  </si>
  <si>
    <r>
      <rPr>
        <i/>
        <sz val="12"/>
        <color indexed="8"/>
        <rFont val="Times New Roman"/>
        <family val="1"/>
      </rPr>
      <t>Microlophus jacobi</t>
    </r>
    <r>
      <rPr>
        <sz val="12"/>
        <color indexed="8"/>
        <rFont val="Times New Roman"/>
        <family val="1"/>
      </rPr>
      <t>_Rb</t>
    </r>
  </si>
  <si>
    <r>
      <rPr>
        <i/>
        <sz val="12"/>
        <color indexed="8"/>
        <rFont val="Times New Roman"/>
        <family val="1"/>
      </rPr>
      <t xml:space="preserve">Microlophus indefatigabilis </t>
    </r>
    <r>
      <rPr>
        <sz val="12"/>
        <color indexed="8"/>
        <rFont val="Times New Roman"/>
        <family val="1"/>
      </rPr>
      <t>(Santa Cruz)</t>
    </r>
  </si>
  <si>
    <r>
      <rPr>
        <i/>
        <sz val="12"/>
        <color indexed="8"/>
        <rFont val="Times New Roman"/>
        <family val="1"/>
      </rPr>
      <t>Microlophus indefatigabilis</t>
    </r>
    <r>
      <rPr>
        <sz val="12"/>
        <color indexed="8"/>
        <rFont val="Times New Roman"/>
        <family val="1"/>
      </rPr>
      <t xml:space="preserve"> (Santa Fe)</t>
    </r>
  </si>
  <si>
    <r>
      <rPr>
        <i/>
        <sz val="12"/>
        <color indexed="8"/>
        <rFont val="Times New Roman"/>
        <family val="1"/>
      </rPr>
      <t>Microlophus albemarlensis</t>
    </r>
    <r>
      <rPr>
        <sz val="12"/>
        <color indexed="8"/>
        <rFont val="Times New Roman"/>
        <family val="1"/>
      </rPr>
      <t xml:space="preserve"> (Isabella)</t>
    </r>
  </si>
  <si>
    <r>
      <rPr>
        <i/>
        <sz val="12"/>
        <color indexed="8"/>
        <rFont val="Times New Roman"/>
        <family val="1"/>
      </rPr>
      <t>Microlophus albemarlensis</t>
    </r>
    <r>
      <rPr>
        <sz val="12"/>
        <color indexed="8"/>
        <rFont val="Times New Roman"/>
        <family val="1"/>
      </rPr>
      <t xml:space="preserve"> (Fernandina)</t>
    </r>
  </si>
  <si>
    <t>References</t>
  </si>
  <si>
    <r>
      <t xml:space="preserve">Rowe, J. W., &amp; Clark, D. L. (n.d.). Ecological studies and sexual size dimorphism in lizards of the genus </t>
    </r>
    <r>
      <rPr>
        <i/>
        <sz val="12"/>
        <color indexed="8"/>
        <rFont val="Times New Roman"/>
        <family val="1"/>
      </rPr>
      <t xml:space="preserve">Microlophus. </t>
    </r>
    <r>
      <rPr>
        <sz val="12"/>
        <color indexed="8"/>
        <rFont val="Times New Roman"/>
        <family val="1"/>
      </rPr>
      <t>Unpublished raw data.</t>
    </r>
  </si>
  <si>
    <r>
      <t xml:space="preserve">Carpenter, C. C. (1977). The aggressive displays of three species of South American iguanid lizards of the genus </t>
    </r>
    <r>
      <rPr>
        <i/>
        <sz val="12"/>
        <color indexed="8"/>
        <rFont val="Times New Roman"/>
        <family val="1"/>
      </rPr>
      <t>Tropidurus. Herpetologica</t>
    </r>
    <r>
      <rPr>
        <sz val="12"/>
        <color indexed="8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33</t>
    </r>
    <r>
      <rPr>
        <sz val="12"/>
        <color indexed="8"/>
        <rFont val="Times New Roman"/>
        <family val="1"/>
      </rPr>
      <t>, 285–289.</t>
    </r>
  </si>
  <si>
    <r>
      <t xml:space="preserve">Carpenter, C. C. (1966). Comparative behavior of the Galapagos lava lizards </t>
    </r>
    <r>
      <rPr>
        <i/>
        <sz val="12"/>
        <color indexed="8"/>
        <rFont val="Times New Roman"/>
        <family val="1"/>
      </rPr>
      <t xml:space="preserve">Tropidurus. </t>
    </r>
    <r>
      <rPr>
        <sz val="12"/>
        <color indexed="8"/>
        <rFont val="Times New Roman"/>
        <family val="1"/>
      </rPr>
      <t>In R. Bowman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(Ed.), </t>
    </r>
    <r>
      <rPr>
        <i/>
        <sz val="12"/>
        <color indexed="8"/>
        <rFont val="Times New Roman"/>
        <family val="1"/>
      </rPr>
      <t>The Galapagos: Proceedings of the Galapagos International Scientific Project</t>
    </r>
    <r>
      <rPr>
        <sz val="12"/>
        <color indexed="8"/>
        <rFont val="Times New Roman"/>
        <family val="1"/>
      </rPr>
      <t xml:space="preserve"> (pp. 269–273). Berkeley, CA: University of California Press. </t>
    </r>
  </si>
  <si>
    <t>Data used in phylogenetic comparative analyses</t>
  </si>
  <si>
    <t>Moderate to strong</t>
  </si>
  <si>
    <t>Absent to weak</t>
  </si>
  <si>
    <t>Rowe and Clark (n.d.)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</si>
</sst>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2" fontId="5" fillId="0" borderId="6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"/>
  <sheetViews>
    <sheetView tabSelected="1" zoomScale="96" zoomScaleNormal="96" zoomScalePageLayoutView="96" workbookViewId="0"/>
  </sheetViews>
  <sheetFormatPr baseColWidth="10" defaultColWidth="10.83203125" defaultRowHeight="16" x14ac:dyDescent="0.2"/>
  <cols>
    <col min="1" max="1" width="34" style="1" bestFit="1" customWidth="1"/>
    <col min="2" max="2" width="11.33203125" style="1" customWidth="1"/>
    <col min="3" max="3" width="12.5" style="1" customWidth="1"/>
    <col min="4" max="4" width="14.1640625" style="1" customWidth="1"/>
    <col min="5" max="5" width="11.83203125" style="1" customWidth="1"/>
    <col min="6" max="7" width="14.1640625" style="1" customWidth="1"/>
    <col min="8" max="8" width="15.1640625" style="1" bestFit="1" customWidth="1"/>
    <col min="9" max="9" width="17.83203125" style="1" customWidth="1"/>
    <col min="10" max="10" width="28" style="1" bestFit="1" customWidth="1"/>
    <col min="11" max="11" width="17.83203125" style="1" customWidth="1"/>
    <col min="12" max="12" width="17.33203125" style="1" customWidth="1"/>
    <col min="13" max="13" width="28.33203125" style="1" customWidth="1"/>
    <col min="14" max="16384" width="10.83203125" style="1"/>
  </cols>
  <sheetData>
    <row r="1" spans="1:13" x14ac:dyDescent="0.2">
      <c r="A1" s="2" t="s">
        <v>22</v>
      </c>
    </row>
    <row r="2" spans="1:13" x14ac:dyDescent="0.2">
      <c r="A2" s="8" t="s">
        <v>37</v>
      </c>
    </row>
    <row r="3" spans="1:13" s="3" customFormat="1" ht="32" x14ac:dyDescent="0.2">
      <c r="A3" s="4" t="s">
        <v>21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26</v>
      </c>
      <c r="H3" s="4" t="s">
        <v>14</v>
      </c>
      <c r="I3" s="4" t="s">
        <v>17</v>
      </c>
      <c r="J3" s="4" t="s">
        <v>18</v>
      </c>
      <c r="K3" s="4" t="s">
        <v>23</v>
      </c>
      <c r="L3" s="4" t="s">
        <v>24</v>
      </c>
      <c r="M3" s="5" t="s">
        <v>25</v>
      </c>
    </row>
    <row r="4" spans="1:13" x14ac:dyDescent="0.2">
      <c r="A4" s="12" t="s">
        <v>0</v>
      </c>
      <c r="B4" s="13">
        <v>0.5</v>
      </c>
      <c r="C4" s="13">
        <v>0.25</v>
      </c>
      <c r="D4" s="13">
        <v>0</v>
      </c>
      <c r="E4" s="13">
        <v>2</v>
      </c>
      <c r="F4" s="14">
        <f>ABS((1-1)/2)</f>
        <v>0</v>
      </c>
      <c r="G4" s="14">
        <f>1/2</f>
        <v>0.5</v>
      </c>
      <c r="H4" s="13" t="s">
        <v>15</v>
      </c>
      <c r="I4" s="13">
        <v>1.37</v>
      </c>
      <c r="J4" s="13" t="s">
        <v>15</v>
      </c>
      <c r="K4" s="13" t="s">
        <v>38</v>
      </c>
      <c r="L4" s="13" t="s">
        <v>38</v>
      </c>
      <c r="M4" s="15" t="s">
        <v>19</v>
      </c>
    </row>
    <row r="5" spans="1:13" x14ac:dyDescent="0.2">
      <c r="A5" s="16" t="s">
        <v>1</v>
      </c>
      <c r="B5" s="17">
        <v>1</v>
      </c>
      <c r="C5" s="17">
        <v>0.24</v>
      </c>
      <c r="D5" s="17">
        <v>0</v>
      </c>
      <c r="E5" s="17">
        <v>4</v>
      </c>
      <c r="F5" s="18">
        <f>ABS((2-2)/4)</f>
        <v>0</v>
      </c>
      <c r="G5" s="18">
        <f>2/4</f>
        <v>0.5</v>
      </c>
      <c r="H5" s="17" t="s">
        <v>15</v>
      </c>
      <c r="I5" s="17">
        <v>0.94</v>
      </c>
      <c r="J5" s="17" t="s">
        <v>40</v>
      </c>
      <c r="K5" s="17" t="s">
        <v>39</v>
      </c>
      <c r="L5" s="17" t="s">
        <v>38</v>
      </c>
      <c r="M5" s="6" t="s">
        <v>40</v>
      </c>
    </row>
    <row r="6" spans="1:13" x14ac:dyDescent="0.2">
      <c r="A6" s="16" t="s">
        <v>2</v>
      </c>
      <c r="B6" s="17">
        <v>1.3</v>
      </c>
      <c r="C6" s="17">
        <v>0.28000000000000003</v>
      </c>
      <c r="D6" s="17">
        <v>7.0000000000000007E-2</v>
      </c>
      <c r="E6" s="17">
        <v>4</v>
      </c>
      <c r="F6" s="18">
        <f>ABS((0-4)/4)</f>
        <v>1</v>
      </c>
      <c r="G6" s="18">
        <f>2/4</f>
        <v>0.5</v>
      </c>
      <c r="H6" s="17" t="s">
        <v>15</v>
      </c>
      <c r="I6" s="17">
        <v>1.1000000000000001</v>
      </c>
      <c r="J6" s="17" t="s">
        <v>15</v>
      </c>
      <c r="K6" s="17" t="s">
        <v>39</v>
      </c>
      <c r="L6" s="17" t="s">
        <v>38</v>
      </c>
      <c r="M6" s="6" t="s">
        <v>19</v>
      </c>
    </row>
    <row r="7" spans="1:13" x14ac:dyDescent="0.2">
      <c r="A7" s="16" t="s">
        <v>3</v>
      </c>
      <c r="B7" s="17">
        <v>1.01</v>
      </c>
      <c r="C7" s="17">
        <v>0.14000000000000001</v>
      </c>
      <c r="D7" s="17">
        <v>0.05</v>
      </c>
      <c r="E7" s="17">
        <v>5</v>
      </c>
      <c r="F7" s="18">
        <f>ABS((5-0)/5)</f>
        <v>1</v>
      </c>
      <c r="G7" s="18">
        <f>0/5</f>
        <v>0</v>
      </c>
      <c r="H7" s="17" t="s">
        <v>15</v>
      </c>
      <c r="I7" s="17">
        <v>1.23</v>
      </c>
      <c r="J7" s="17" t="s">
        <v>15</v>
      </c>
      <c r="K7" s="17" t="s">
        <v>39</v>
      </c>
      <c r="L7" s="17" t="s">
        <v>38</v>
      </c>
      <c r="M7" s="6" t="s">
        <v>19</v>
      </c>
    </row>
    <row r="8" spans="1:13" x14ac:dyDescent="0.2">
      <c r="A8" s="16" t="s">
        <v>4</v>
      </c>
      <c r="B8" s="17">
        <v>1.02</v>
      </c>
      <c r="C8" s="17">
        <v>0.2</v>
      </c>
      <c r="D8" s="17">
        <v>0</v>
      </c>
      <c r="E8" s="17">
        <v>5</v>
      </c>
      <c r="F8" s="18">
        <f>ABS((3-2)/5)</f>
        <v>0.2</v>
      </c>
      <c r="G8" s="18">
        <f>1/5</f>
        <v>0.2</v>
      </c>
      <c r="H8" s="17" t="s">
        <v>15</v>
      </c>
      <c r="I8" s="17">
        <v>1.35</v>
      </c>
      <c r="J8" s="17" t="s">
        <v>40</v>
      </c>
      <c r="K8" s="17" t="s">
        <v>39</v>
      </c>
      <c r="L8" s="17" t="s">
        <v>38</v>
      </c>
      <c r="M8" s="6" t="s">
        <v>40</v>
      </c>
    </row>
    <row r="9" spans="1:13" x14ac:dyDescent="0.2">
      <c r="A9" s="16" t="s">
        <v>5</v>
      </c>
      <c r="B9" s="17">
        <v>0.79</v>
      </c>
      <c r="C9" s="17">
        <v>0.23</v>
      </c>
      <c r="D9" s="17">
        <v>7.0000000000000007E-2</v>
      </c>
      <c r="E9" s="17">
        <v>3</v>
      </c>
      <c r="F9" s="18">
        <f>ABS((1-2)/3)</f>
        <v>0.33333333333333331</v>
      </c>
      <c r="G9" s="18">
        <f>2/3</f>
        <v>0.66666666666666663</v>
      </c>
      <c r="H9" s="17" t="s">
        <v>15</v>
      </c>
      <c r="I9" s="17">
        <v>1.1299999999999999</v>
      </c>
      <c r="J9" s="17" t="s">
        <v>15</v>
      </c>
      <c r="K9" s="17" t="s">
        <v>20</v>
      </c>
      <c r="L9" s="17" t="s">
        <v>38</v>
      </c>
      <c r="M9" s="6" t="s">
        <v>19</v>
      </c>
    </row>
    <row r="10" spans="1:13" x14ac:dyDescent="0.2">
      <c r="A10" s="19" t="s">
        <v>27</v>
      </c>
      <c r="B10" s="17">
        <v>0.99</v>
      </c>
      <c r="C10" s="17">
        <v>0.26</v>
      </c>
      <c r="D10" s="17">
        <v>0.14000000000000001</v>
      </c>
      <c r="E10" s="17">
        <v>3</v>
      </c>
      <c r="F10" s="18">
        <f>ABS((0-3)/3)</f>
        <v>1</v>
      </c>
      <c r="G10" s="18">
        <f>1/3</f>
        <v>0.33333333333333331</v>
      </c>
      <c r="H10" s="17" t="s">
        <v>15</v>
      </c>
      <c r="I10" s="17">
        <v>1.1000000000000001</v>
      </c>
      <c r="J10" s="17" t="s">
        <v>15</v>
      </c>
      <c r="K10" s="17" t="s">
        <v>38</v>
      </c>
      <c r="L10" s="17" t="s">
        <v>38</v>
      </c>
      <c r="M10" s="6" t="s">
        <v>19</v>
      </c>
    </row>
    <row r="11" spans="1:13" x14ac:dyDescent="0.2">
      <c r="A11" s="19" t="s">
        <v>28</v>
      </c>
      <c r="B11" s="17">
        <v>0.93</v>
      </c>
      <c r="C11" s="17">
        <v>0.24</v>
      </c>
      <c r="D11" s="17">
        <v>0.12</v>
      </c>
      <c r="E11" s="17">
        <v>3</v>
      </c>
      <c r="F11" s="18">
        <f>ABS((1-3)/3)</f>
        <v>0.66666666666666663</v>
      </c>
      <c r="G11" s="18">
        <f>0.5/3</f>
        <v>0.16666666666666666</v>
      </c>
      <c r="H11" s="17" t="s">
        <v>15</v>
      </c>
      <c r="I11" s="17">
        <v>1.1599999999999999</v>
      </c>
      <c r="J11" s="17" t="s">
        <v>15</v>
      </c>
      <c r="K11" s="17" t="s">
        <v>38</v>
      </c>
      <c r="L11" s="17" t="s">
        <v>38</v>
      </c>
      <c r="M11" s="6" t="s">
        <v>19</v>
      </c>
    </row>
    <row r="12" spans="1:13" x14ac:dyDescent="0.2">
      <c r="A12" s="19" t="s">
        <v>29</v>
      </c>
      <c r="B12" s="17">
        <v>1.34</v>
      </c>
      <c r="C12" s="17">
        <v>0.19</v>
      </c>
      <c r="D12" s="17">
        <v>0.1</v>
      </c>
      <c r="E12" s="17">
        <v>5</v>
      </c>
      <c r="F12" s="18">
        <f>ABS((3-2)/5)</f>
        <v>0.2</v>
      </c>
      <c r="G12" s="18">
        <f>1/5</f>
        <v>0.2</v>
      </c>
      <c r="H12" s="17" t="s">
        <v>15</v>
      </c>
      <c r="I12" s="17">
        <v>1.25</v>
      </c>
      <c r="J12" s="17" t="s">
        <v>40</v>
      </c>
      <c r="K12" s="17" t="s">
        <v>38</v>
      </c>
      <c r="L12" s="17" t="s">
        <v>38</v>
      </c>
      <c r="M12" s="6" t="s">
        <v>40</v>
      </c>
    </row>
    <row r="13" spans="1:13" x14ac:dyDescent="0.2">
      <c r="A13" s="19" t="s">
        <v>30</v>
      </c>
      <c r="B13" s="17">
        <v>1.29</v>
      </c>
      <c r="C13" s="17">
        <v>0.18</v>
      </c>
      <c r="D13" s="17">
        <v>0.04</v>
      </c>
      <c r="E13" s="17">
        <v>6</v>
      </c>
      <c r="F13" s="18">
        <f>ABS((4-2)/6)</f>
        <v>0.33333333333333331</v>
      </c>
      <c r="G13" s="18">
        <f>1/6</f>
        <v>0.16666666666666666</v>
      </c>
      <c r="H13" s="17" t="s">
        <v>15</v>
      </c>
      <c r="I13" s="17">
        <v>1.23</v>
      </c>
      <c r="J13" s="17" t="s">
        <v>15</v>
      </c>
      <c r="K13" s="17" t="s">
        <v>38</v>
      </c>
      <c r="L13" s="17" t="s">
        <v>38</v>
      </c>
      <c r="M13" s="6" t="s">
        <v>40</v>
      </c>
    </row>
    <row r="14" spans="1:13" x14ac:dyDescent="0.2">
      <c r="A14" s="19" t="s">
        <v>31</v>
      </c>
      <c r="B14" s="17">
        <v>0.73</v>
      </c>
      <c r="C14" s="17">
        <v>0.24</v>
      </c>
      <c r="D14" s="17">
        <v>0.16</v>
      </c>
      <c r="E14" s="17">
        <v>2.33</v>
      </c>
      <c r="F14" s="18">
        <f>AVERAGE(0.33,1,1)</f>
        <v>0.77666666666666673</v>
      </c>
      <c r="G14" s="18">
        <f>AVERAGE((1/3),0,0)</f>
        <v>0.1111111111111111</v>
      </c>
      <c r="H14" s="17" t="s">
        <v>15</v>
      </c>
      <c r="I14" s="17">
        <v>1.1200000000000001</v>
      </c>
      <c r="J14" s="17" t="s">
        <v>15</v>
      </c>
      <c r="K14" s="17" t="s">
        <v>39</v>
      </c>
      <c r="L14" s="17" t="s">
        <v>38</v>
      </c>
      <c r="M14" s="6" t="s">
        <v>40</v>
      </c>
    </row>
    <row r="15" spans="1:13" x14ac:dyDescent="0.2">
      <c r="A15" s="19" t="s">
        <v>32</v>
      </c>
      <c r="B15" s="17">
        <v>0.74</v>
      </c>
      <c r="C15" s="17">
        <v>0.24</v>
      </c>
      <c r="D15" s="17">
        <v>0.16</v>
      </c>
      <c r="E15" s="17">
        <v>2.33</v>
      </c>
      <c r="F15" s="18">
        <f>AVERAGE(0.33,1,1)</f>
        <v>0.77666666666666673</v>
      </c>
      <c r="G15" s="18">
        <f>AVERAGE((1/3),0,0)</f>
        <v>0.1111111111111111</v>
      </c>
      <c r="H15" s="17" t="s">
        <v>15</v>
      </c>
      <c r="I15" s="17">
        <v>1.36</v>
      </c>
      <c r="J15" s="17" t="s">
        <v>15</v>
      </c>
      <c r="K15" s="17" t="s">
        <v>39</v>
      </c>
      <c r="L15" s="17" t="s">
        <v>38</v>
      </c>
      <c r="M15" s="6" t="s">
        <v>40</v>
      </c>
    </row>
    <row r="16" spans="1:13" x14ac:dyDescent="0.2">
      <c r="A16" s="16" t="s">
        <v>6</v>
      </c>
      <c r="B16" s="17">
        <v>0.74</v>
      </c>
      <c r="C16" s="17">
        <v>0.19</v>
      </c>
      <c r="D16" s="17">
        <v>0</v>
      </c>
      <c r="E16" s="17">
        <v>4</v>
      </c>
      <c r="F16" s="18">
        <f>AVERAGE(0.5,0,0.5)</f>
        <v>0.33333333333333331</v>
      </c>
      <c r="G16" s="18">
        <f>0/4</f>
        <v>0</v>
      </c>
      <c r="H16" s="17" t="s">
        <v>16</v>
      </c>
      <c r="I16" s="17">
        <v>1.24</v>
      </c>
      <c r="J16" s="17" t="s">
        <v>16</v>
      </c>
      <c r="K16" s="17" t="s">
        <v>20</v>
      </c>
      <c r="L16" s="17" t="s">
        <v>38</v>
      </c>
      <c r="M16" s="6" t="s">
        <v>19</v>
      </c>
    </row>
    <row r="17" spans="1:13" x14ac:dyDescent="0.2">
      <c r="A17" s="16" t="s">
        <v>7</v>
      </c>
      <c r="B17" s="17">
        <v>1</v>
      </c>
      <c r="C17" s="17">
        <v>0.26</v>
      </c>
      <c r="D17" s="17">
        <v>0</v>
      </c>
      <c r="E17" s="17">
        <v>4</v>
      </c>
      <c r="F17" s="18">
        <f>AVERAGE(0.5,1,0)</f>
        <v>0.5</v>
      </c>
      <c r="G17" s="18">
        <f>3/4</f>
        <v>0.75</v>
      </c>
      <c r="H17" s="17" t="s">
        <v>16</v>
      </c>
      <c r="I17" s="17">
        <v>1.21</v>
      </c>
      <c r="J17" s="17" t="s">
        <v>16</v>
      </c>
      <c r="K17" s="17" t="s">
        <v>20</v>
      </c>
      <c r="L17" s="17" t="s">
        <v>38</v>
      </c>
      <c r="M17" s="6" t="s">
        <v>19</v>
      </c>
    </row>
    <row r="18" spans="1:13" x14ac:dyDescent="0.2">
      <c r="A18" s="20" t="s">
        <v>8</v>
      </c>
      <c r="B18" s="11">
        <v>1.66</v>
      </c>
      <c r="C18" s="11">
        <v>0.56000000000000005</v>
      </c>
      <c r="D18" s="11">
        <v>0</v>
      </c>
      <c r="E18" s="11">
        <v>3</v>
      </c>
      <c r="F18" s="7">
        <f>ABS((0-3)/3)</f>
        <v>1</v>
      </c>
      <c r="G18" s="7">
        <f>1/3</f>
        <v>0.33333333333333331</v>
      </c>
      <c r="H18" s="11" t="s">
        <v>16</v>
      </c>
      <c r="I18" s="11">
        <v>1.1599999999999999</v>
      </c>
      <c r="J18" s="11" t="s">
        <v>40</v>
      </c>
      <c r="K18" s="11" t="s">
        <v>39</v>
      </c>
      <c r="L18" s="11" t="s">
        <v>39</v>
      </c>
      <c r="M18" s="21" t="s">
        <v>40</v>
      </c>
    </row>
    <row r="20" spans="1:13" x14ac:dyDescent="0.2">
      <c r="A20" s="9" t="s">
        <v>33</v>
      </c>
    </row>
    <row r="22" spans="1:13" x14ac:dyDescent="0.2">
      <c r="A22" s="10" t="s">
        <v>36</v>
      </c>
    </row>
    <row r="23" spans="1:13" x14ac:dyDescent="0.2">
      <c r="A23" s="10" t="s">
        <v>35</v>
      </c>
    </row>
    <row r="24" spans="1:13" x14ac:dyDescent="0.2">
      <c r="A24" s="10" t="s">
        <v>34</v>
      </c>
    </row>
  </sheetData>
  <phoneticPr fontId="1" type="noConversion"/>
  <pageMargins left="0.75" right="0.75" top="1" bottom="1" header="0.5" footer="0.5"/>
  <pageSetup paperSize="9" scale="5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Ord</dc:creator>
  <cp:lastModifiedBy>Microsoft Office User</cp:lastModifiedBy>
  <cp:lastPrinted>2015-08-01T18:20:35Z</cp:lastPrinted>
  <dcterms:created xsi:type="dcterms:W3CDTF">2015-06-16T03:43:12Z</dcterms:created>
  <dcterms:modified xsi:type="dcterms:W3CDTF">2016-08-20T21:20:18Z</dcterms:modified>
</cp:coreProperties>
</file>